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éeme primero" sheetId="1" state="visible" r:id="rId3"/>
    <sheet name="Calculador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<sst xmlns="http://schemas.openxmlformats.org/spreadsheetml/2006/main" count="41" uniqueCount="40">
  <si>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Calculadora de punto de pedido y stock de seguridad — Nodostock</t>
  </si>
  <si>
    <t xml:space="preserve">Cómo usar esta plantilla</t>
  </si>
  <si>
    <t xml:space="preserve">1. Ve a la pestaña 'Calculadora'.</t>
  </si>
  <si>
    <t xml:space="preserve">2. Rellena solo las celdas en AZUL, una fila por producto/SKU.</t>
  </si>
  <si>
    <t xml:space="preserve">3. Necesitas: venta media diaria, su variabilidad (desviación estándar), el lead time medio de tu proveedor, su variabilidad, y el nivel de servicio que quieres ofrecer.</t>
  </si>
  <si>
    <t xml:space="preserve">4. Las columnas en NEGRO se calculan solas: stock de seguridad y punto de pedido.</t>
  </si>
  <si>
    <t xml:space="preserve">5. Cuando tu stock disponible llegue al punto de pedido, es el momento de lanzar el pedido a tu proveedor.</t>
  </si>
  <si>
    <t xml:space="preserve">¿Qué es el nivel de servicio?</t>
  </si>
  <si>
    <t xml:space="preserve">Es la probabilidad que quieres tener de NO sufrir una rotura de stock durante el lead time. Un nivel de servicio del 95% significa que, en 95 de cada 100 ciclos de reposición, no te quedarás sin stock.</t>
  </si>
  <si>
    <t xml:space="preserve">Tabla de referencia (factor Z según nivel de servicio):</t>
  </si>
  <si>
    <t xml:space="preserve">Nivel de servicio</t>
  </si>
  <si>
    <t xml:space="preserve">Factor Z</t>
  </si>
  <si>
    <t xml:space="preserve">Uso recomendado</t>
  </si>
  <si>
    <t xml:space="preserve">90%</t>
  </si>
  <si>
    <t xml:space="preserve">1,28</t>
  </si>
  <si>
    <t xml:space="preserve">Productos C, baja criticidad</t>
  </si>
  <si>
    <t xml:space="preserve">95%</t>
  </si>
  <si>
    <t xml:space="preserve">1,65</t>
  </si>
  <si>
    <t xml:space="preserve">Productos B, criticidad media</t>
  </si>
  <si>
    <t xml:space="preserve">97,5%</t>
  </si>
  <si>
    <t xml:space="preserve">1,96</t>
  </si>
  <si>
    <t xml:space="preserve">Productos A, criticidad alta</t>
  </si>
  <si>
    <t xml:space="preserve">99%</t>
  </si>
  <si>
    <t xml:space="preserve">2,33</t>
  </si>
  <si>
    <t xml:space="preserve">Productos A muy críticos o clientes B2B con penalización por rotura</t>
  </si>
  <si>
    <t xml:space="preserve">Leyenda de colores</t>
  </si>
  <si>
    <t xml:space="preserve">Celda azul</t>
  </si>
  <si>
    <t xml:space="preserve">Dato que debes rellenar tú (input)</t>
  </si>
  <si>
    <t xml:space="preserve">Celda negra</t>
  </si>
  <si>
    <t xml:space="preserve">Fórmula automática, no editar</t>
  </si>
  <si>
    <t xml:space="preserve">Ir a la hoja 'Calculadora' →</t>
  </si>
  <si>
    <t xml:space="preserve">SKU / Producto</t>
  </si>
  <si>
    <t xml:space="preserve">Venta media diaria</t>
  </si>
  <si>
    <t xml:space="preserve">Desv. estándar venta diaria</t>
  </si>
  <si>
    <t xml:space="preserve">Lead time medio (días)</t>
  </si>
  <si>
    <t xml:space="preserve">Desv. estándar lead time (días)</t>
  </si>
  <si>
    <t xml:space="preserve">Nivel de servicio deseado</t>
  </si>
  <si>
    <t xml:space="preserve">Stock de seguridad (unidades)</t>
  </si>
  <si>
    <t xml:space="preserve">Punto de pedido (unidades)</t>
  </si>
  <si>
    <t xml:space="preserve">ART001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</si>
</sst>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6"/>
      <color rgb="FF1F4E78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u val="single"/>
      <sz val="11"/>
      <color rgb="FF1F4E7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aCalculadora" displayName="TablaCalculadora" ref="A1:I27" headerRowCount="1" totalsRowCount="0" totalsRowShown="0">
  <autoFilter ref="A1:I27"/>
  <tableColumns count="9">
    <tableColumn id="1" name="SKU / Producto"/>
    <tableColumn id="2" name="Venta media diaria"/>
    <tableColumn id="3" name="Desv. estándar venta diaria"/>
    <tableColumn id="4" name="Lead time medio (días)"/>
    <tableColumn id="5" name="Desv. estándar lead time (días)"/>
    <tableColumn id="6" name="Nivel de servicio deseado"/>
    <tableColumn id="7" name="Factor Z"/>
    <tableColumn id="8" name="Stock de seguridad (unidades)"/>
    <tableColumn id="9" name="Punto de pedido (unidades)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nodostock-plantilla-punto-pedido-stock-seguridad.xlsx" TargetMode="External"/><Relationship Id="rId2" Type="http://schemas.openxmlformats.org/officeDocument/2006/relationships/hyperlink" Target="nodostock-plantilla-punto-pedido-stock-seguridad.xlsx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45"/>
  </cols>
  <sheetData>
    <row r="2" customFormat="false" ht="18.65" hidden="false" customHeight="fals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8" customFormat="false" ht="15" hidden="false" customHeight="false" outlineLevel="0" collapsed="false">
      <c r="B8" s="3" t="s">
        <v>5</v>
      </c>
    </row>
    <row r="9" customFormat="false" ht="15" hidden="false" customHeight="false" outlineLevel="0" collapsed="false">
      <c r="B9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30" hidden="false" customHeight="true" outlineLevel="0" collapsed="false">
      <c r="B12" s="4" t="s">
        <v>8</v>
      </c>
    </row>
    <row r="14" customFormat="false" ht="15" hidden="false" customHeight="false" outlineLevel="0" collapsed="false">
      <c r="B14" s="2" t="s">
        <v>9</v>
      </c>
    </row>
    <row r="15" customFormat="false" ht="15" hidden="false" customHeight="false" outlineLevel="0" collapsed="false">
      <c r="B15" s="5" t="s">
        <v>10</v>
      </c>
      <c r="C15" s="5" t="s">
        <v>11</v>
      </c>
      <c r="D15" s="5" t="s">
        <v>12</v>
      </c>
    </row>
    <row r="16" customFormat="false" ht="15" hidden="false" customHeight="false" outlineLevel="0" collapsed="false">
      <c r="B16" s="3" t="s">
        <v>13</v>
      </c>
      <c r="C16" s="3" t="s">
        <v>14</v>
      </c>
      <c r="D16" s="3" t="s">
        <v>15</v>
      </c>
    </row>
    <row r="17" customFormat="false" ht="15" hidden="false" customHeight="false" outlineLevel="0" collapsed="false">
      <c r="B17" s="3" t="s">
        <v>16</v>
      </c>
      <c r="C17" s="3" t="s">
        <v>17</v>
      </c>
      <c r="D17" s="3" t="s">
        <v>18</v>
      </c>
    </row>
    <row r="18" customFormat="false" ht="15" hidden="false" customHeight="false" outlineLevel="0" collapsed="false">
      <c r="B18" s="3" t="s">
        <v>19</v>
      </c>
      <c r="C18" s="3" t="s">
        <v>20</v>
      </c>
      <c r="D18" s="3" t="s">
        <v>21</v>
      </c>
    </row>
    <row r="19" customFormat="false" ht="15" hidden="false" customHeight="false" outlineLevel="0" collapsed="false">
      <c r="B19" s="3" t="s">
        <v>22</v>
      </c>
      <c r="C19" s="3" t="s">
        <v>23</v>
      </c>
      <c r="D19" s="3" t="s">
        <v>24</v>
      </c>
    </row>
    <row r="21" customFormat="false" ht="15" hidden="false" customHeight="false" outlineLevel="0" collapsed="false">
      <c r="B21" s="2" t="s">
        <v>25</v>
      </c>
    </row>
    <row r="22" customFormat="false" ht="15" hidden="false" customHeight="false" outlineLevel="0" collapsed="false">
      <c r="B22" s="6" t="s">
        <v>26</v>
      </c>
      <c r="C22" s="3" t="s">
        <v>27</v>
      </c>
    </row>
    <row r="23" customFormat="false" ht="15" hidden="false" customHeight="false" outlineLevel="0" collapsed="false">
      <c r="B23" s="7" t="s">
        <v>28</v>
      </c>
      <c r="C23" s="3" t="s">
        <v>29</v>
      </c>
    </row>
    <row r="25" customFormat="false" ht="15" hidden="false" customHeight="false" outlineLevel="0" collapsed="false">
      <c r="B25" s="8" t="s">
        <v>30</v>
      </c>
    </row>
  </sheetData>
  <hyperlinks>
    <hyperlink ref="B2" r:id="rId1" location="'Calculadora'!A1" display="Calculadora de punto de pedido y stock de seguridad — Nodostock"/>
    <hyperlink ref="B25" r:id="rId2" location="'Calculadora'!A1" display="Ir a la hoja 'Calculadora'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6" min="5" style="0" width="18"/>
    <col collapsed="false" customWidth="true" hidden="false" outlineLevel="0" max="7" min="7" style="0" width="10"/>
    <col collapsed="false" customWidth="true" hidden="false" outlineLevel="0" max="8" min="8" style="0" width="18"/>
    <col collapsed="false" customWidth="true" hidden="false" outlineLevel="0" max="9" min="9" style="0" width="16"/>
  </cols>
  <sheetData>
    <row r="1" customFormat="false" ht="45.75" hidden="false" customHeight="true" outlineLevel="0" collapsed="false">
      <c r="A1" s="9" t="s">
        <v>31</v>
      </c>
      <c r="B1" s="9" t="s">
        <v>32</v>
      </c>
      <c r="C1" s="9" t="s">
        <v>33</v>
      </c>
      <c r="D1" s="9" t="s">
        <v>34</v>
      </c>
      <c r="E1" s="9" t="s">
        <v>35</v>
      </c>
      <c r="F1" s="9" t="s">
        <v>36</v>
      </c>
      <c r="G1" s="9" t="s">
        <v>11</v>
      </c>
      <c r="H1" s="9" t="s">
        <v>37</v>
      </c>
      <c r="I1" s="9" t="s">
        <v>38</v>
      </c>
    </row>
    <row r="2" customFormat="false" ht="15" hidden="false" customHeight="false" outlineLevel="0" collapsed="false">
      <c r="A2" s="10" t="s">
        <v>39</v>
      </c>
      <c r="B2" s="11" t="n">
        <v>8</v>
      </c>
      <c r="C2" s="11" t="n">
        <v>2.5</v>
      </c>
      <c r="D2" s="11" t="n">
        <v>12</v>
      </c>
      <c r="E2" s="11" t="n">
        <v>3</v>
      </c>
      <c r="F2" s="12" t="n">
        <v>0.95</v>
      </c>
      <c r="G2" s="13" t="n">
        <f aca="false">IF(F2&gt;=0.99,2.33,IF(F2&gt;=0.975,1.96,IF(F2&gt;=0.95,1.65,1.28)))</f>
        <v>1.65</v>
      </c>
      <c r="H2" s="13" t="n">
        <f aca="false">G2*SQRT((D2*C2^2)+(B2^2*E2^2))</f>
        <v>42.0992577131711</v>
      </c>
      <c r="I2" s="13" t="n">
        <f aca="false">(B2*D2)+H2</f>
        <v>138.099257713171</v>
      </c>
    </row>
    <row r="3" customFormat="false" ht="15" hidden="false" customHeight="false" outlineLevel="0" collapsed="false">
      <c r="A3" s="10"/>
      <c r="B3" s="11"/>
      <c r="C3" s="11"/>
      <c r="D3" s="11"/>
      <c r="E3" s="11"/>
      <c r="F3" s="12"/>
      <c r="G3" s="13" t="str">
        <f aca="false">IF(F3="","",IF(F3&gt;=0.99,2.33,IF(F3&gt;=0.975,1.96,IF(F3&gt;=0.95,1.65,1.28))))</f>
        <v/>
      </c>
      <c r="H3" s="13" t="str">
        <f aca="false">IF(OR(B3="",D3=""),"",G3*SQRT((D3*C3^2)+(B3^2*E3^2)))</f>
        <v/>
      </c>
      <c r="I3" s="13" t="str">
        <f aca="false">IF(OR(B3="",D3=""),"",(B3*D3)+H3)</f>
        <v/>
      </c>
    </row>
    <row r="4" customFormat="false" ht="15" hidden="false" customHeight="false" outlineLevel="0" collapsed="false">
      <c r="A4" s="10"/>
      <c r="B4" s="11"/>
      <c r="C4" s="11"/>
      <c r="D4" s="11"/>
      <c r="E4" s="11"/>
      <c r="F4" s="12"/>
      <c r="G4" s="13" t="str">
        <f aca="false">IF(F4="","",IF(F4&gt;=0.99,2.33,IF(F4&gt;=0.975,1.96,IF(F4&gt;=0.95,1.65,1.28))))</f>
        <v/>
      </c>
      <c r="H4" s="13" t="str">
        <f aca="false">IF(OR(B4="",D4=""),"",G4*SQRT((D4*C4^2)+(B4^2*E4^2)))</f>
        <v/>
      </c>
      <c r="I4" s="13" t="str">
        <f aca="false">IF(OR(B4="",D4=""),"",(B4*D4)+H4)</f>
        <v/>
      </c>
    </row>
    <row r="5" customFormat="false" ht="15" hidden="false" customHeight="false" outlineLevel="0" collapsed="false">
      <c r="A5" s="10"/>
      <c r="B5" s="11"/>
      <c r="C5" s="11"/>
      <c r="D5" s="11"/>
      <c r="E5" s="11"/>
      <c r="F5" s="12"/>
      <c r="G5" s="13" t="str">
        <f aca="false">IF(F5="","",IF(F5&gt;=0.99,2.33,IF(F5&gt;=0.975,1.96,IF(F5&gt;=0.95,1.65,1.28))))</f>
        <v/>
      </c>
      <c r="H5" s="13" t="str">
        <f aca="false">IF(OR(B5="",D5=""),"",G5*SQRT((D5*C5^2)+(B5^2*E5^2)))</f>
        <v/>
      </c>
      <c r="I5" s="13" t="str">
        <f aca="false">IF(OR(B5="",D5=""),"",(B5*D5)+H5)</f>
        <v/>
      </c>
    </row>
    <row r="6" customFormat="false" ht="15" hidden="false" customHeight="false" outlineLevel="0" collapsed="false">
      <c r="A6" s="10"/>
      <c r="B6" s="11"/>
      <c r="C6" s="11"/>
      <c r="D6" s="11"/>
      <c r="E6" s="11"/>
      <c r="F6" s="12"/>
      <c r="G6" s="13" t="str">
        <f aca="false">IF(F6="","",IF(F6&gt;=0.99,2.33,IF(F6&gt;=0.975,1.96,IF(F6&gt;=0.95,1.65,1.28))))</f>
        <v/>
      </c>
      <c r="H6" s="13" t="str">
        <f aca="false">IF(OR(B6="",D6=""),"",G6*SQRT((D6*C6^2)+(B6^2*E6^2)))</f>
        <v/>
      </c>
      <c r="I6" s="13" t="str">
        <f aca="false">IF(OR(B6="",D6=""),"",(B6*D6)+H6)</f>
        <v/>
      </c>
    </row>
    <row r="7" customFormat="false" ht="15" hidden="false" customHeight="false" outlineLevel="0" collapsed="false">
      <c r="A7" s="10"/>
      <c r="B7" s="11"/>
      <c r="C7" s="11"/>
      <c r="D7" s="11"/>
      <c r="E7" s="11"/>
      <c r="F7" s="12"/>
      <c r="G7" s="13" t="str">
        <f aca="false">IF(F7="","",IF(F7&gt;=0.99,2.33,IF(F7&gt;=0.975,1.96,IF(F7&gt;=0.95,1.65,1.28))))</f>
        <v/>
      </c>
      <c r="H7" s="13" t="str">
        <f aca="false">IF(OR(B7="",D7=""),"",G7*SQRT((D7*C7^2)+(B7^2*E7^2)))</f>
        <v/>
      </c>
      <c r="I7" s="13" t="str">
        <f aca="false">IF(OR(B7="",D7=""),"",(B7*D7)+H7)</f>
        <v/>
      </c>
    </row>
    <row r="8" customFormat="false" ht="15" hidden="false" customHeight="false" outlineLevel="0" collapsed="false">
      <c r="A8" s="10"/>
      <c r="B8" s="11"/>
      <c r="C8" s="11"/>
      <c r="D8" s="11"/>
      <c r="E8" s="11"/>
      <c r="F8" s="12"/>
      <c r="G8" s="13" t="str">
        <f aca="false">IF(F8="","",IF(F8&gt;=0.99,2.33,IF(F8&gt;=0.975,1.96,IF(F8&gt;=0.95,1.65,1.28))))</f>
        <v/>
      </c>
      <c r="H8" s="13" t="str">
        <f aca="false">IF(OR(B8="",D8=""),"",G8*SQRT((D8*C8^2)+(B8^2*E8^2)))</f>
        <v/>
      </c>
      <c r="I8" s="13" t="str">
        <f aca="false">IF(OR(B8="",D8=""),"",(B8*D8)+H8)</f>
        <v/>
      </c>
    </row>
    <row r="9" customFormat="false" ht="15" hidden="false" customHeight="false" outlineLevel="0" collapsed="false">
      <c r="A9" s="10"/>
      <c r="B9" s="11"/>
      <c r="C9" s="11"/>
      <c r="D9" s="11"/>
      <c r="E9" s="11"/>
      <c r="F9" s="12"/>
      <c r="G9" s="13" t="str">
        <f aca="false">IF(F9="","",IF(F9&gt;=0.99,2.33,IF(F9&gt;=0.975,1.96,IF(F9&gt;=0.95,1.65,1.28))))</f>
        <v/>
      </c>
      <c r="H9" s="13" t="str">
        <f aca="false">IF(OR(B9="",D9=""),"",G9*SQRT((D9*C9^2)+(B9^2*E9^2)))</f>
        <v/>
      </c>
      <c r="I9" s="13" t="str">
        <f aca="false">IF(OR(B9="",D9=""),"",(B9*D9)+H9)</f>
        <v/>
      </c>
    </row>
    <row r="10" customFormat="false" ht="15" hidden="false" customHeight="false" outlineLevel="0" collapsed="false">
      <c r="A10" s="10"/>
      <c r="B10" s="11"/>
      <c r="C10" s="11"/>
      <c r="D10" s="11"/>
      <c r="E10" s="11"/>
      <c r="F10" s="12"/>
      <c r="G10" s="13" t="str">
        <f aca="false">IF(F10="","",IF(F10&gt;=0.99,2.33,IF(F10&gt;=0.975,1.96,IF(F10&gt;=0.95,1.65,1.28))))</f>
        <v/>
      </c>
      <c r="H10" s="13" t="str">
        <f aca="false">IF(OR(B10="",D10=""),"",G10*SQRT((D10*C10^2)+(B10^2*E10^2)))</f>
        <v/>
      </c>
      <c r="I10" s="13" t="str">
        <f aca="false">IF(OR(B10="",D10=""),"",(B10*D10)+H10)</f>
        <v/>
      </c>
    </row>
    <row r="11" customFormat="false" ht="15" hidden="false" customHeight="false" outlineLevel="0" collapsed="false">
      <c r="A11" s="10"/>
      <c r="B11" s="11"/>
      <c r="C11" s="11"/>
      <c r="D11" s="11"/>
      <c r="E11" s="11"/>
      <c r="F11" s="12"/>
      <c r="G11" s="13" t="str">
        <f aca="false">IF(F11="","",IF(F11&gt;=0.99,2.33,IF(F11&gt;=0.975,1.96,IF(F11&gt;=0.95,1.65,1.28))))</f>
        <v/>
      </c>
      <c r="H11" s="13" t="str">
        <f aca="false">IF(OR(B11="",D11=""),"",G11*SQRT((D11*C11^2)+(B11^2*E11^2)))</f>
        <v/>
      </c>
      <c r="I11" s="13" t="str">
        <f aca="false">IF(OR(B11="",D11=""),"",(B11*D11)+H11)</f>
        <v/>
      </c>
    </row>
    <row r="12" customFormat="false" ht="15" hidden="false" customHeight="false" outlineLevel="0" collapsed="false">
      <c r="A12" s="10"/>
      <c r="B12" s="11"/>
      <c r="C12" s="11"/>
      <c r="D12" s="11"/>
      <c r="E12" s="11"/>
      <c r="F12" s="12"/>
      <c r="G12" s="13" t="str">
        <f aca="false">IF(F12="","",IF(F12&gt;=0.99,2.33,IF(F12&gt;=0.975,1.96,IF(F12&gt;=0.95,1.65,1.28))))</f>
        <v/>
      </c>
      <c r="H12" s="13" t="str">
        <f aca="false">IF(OR(B12="",D12=""),"",G12*SQRT((D12*C12^2)+(B12^2*E12^2)))</f>
        <v/>
      </c>
      <c r="I12" s="13" t="str">
        <f aca="false">IF(OR(B12="",D12=""),"",(B12*D12)+H12)</f>
        <v/>
      </c>
    </row>
    <row r="13" customFormat="false" ht="15" hidden="false" customHeight="false" outlineLevel="0" collapsed="false">
      <c r="A13" s="10"/>
      <c r="B13" s="11"/>
      <c r="C13" s="11"/>
      <c r="D13" s="11"/>
      <c r="E13" s="11"/>
      <c r="F13" s="12"/>
      <c r="G13" s="13" t="str">
        <f aca="false">IF(F13="","",IF(F13&gt;=0.99,2.33,IF(F13&gt;=0.975,1.96,IF(F13&gt;=0.95,1.65,1.28))))</f>
        <v/>
      </c>
      <c r="H13" s="13" t="str">
        <f aca="false">IF(OR(B13="",D13=""),"",G13*SQRT((D13*C13^2)+(B13^2*E13^2)))</f>
        <v/>
      </c>
      <c r="I13" s="13" t="str">
        <f aca="false">IF(OR(B13="",D13=""),"",(B13*D13)+H13)</f>
        <v/>
      </c>
    </row>
    <row r="14" customFormat="false" ht="15" hidden="false" customHeight="false" outlineLevel="0" collapsed="false">
      <c r="A14" s="10"/>
      <c r="B14" s="11"/>
      <c r="C14" s="11"/>
      <c r="D14" s="11"/>
      <c r="E14" s="11"/>
      <c r="F14" s="12"/>
      <c r="G14" s="13" t="str">
        <f aca="false">IF(F14="","",IF(F14&gt;=0.99,2.33,IF(F14&gt;=0.975,1.96,IF(F14&gt;=0.95,1.65,1.28))))</f>
        <v/>
      </c>
      <c r="H14" s="13" t="str">
        <f aca="false">IF(OR(B14="",D14=""),"",G14*SQRT((D14*C14^2)+(B14^2*E14^2)))</f>
        <v/>
      </c>
      <c r="I14" s="13" t="str">
        <f aca="false">IF(OR(B14="",D14=""),"",(B14*D14)+H14)</f>
        <v/>
      </c>
    </row>
    <row r="15" customFormat="false" ht="15" hidden="false" customHeight="false" outlineLevel="0" collapsed="false">
      <c r="A15" s="10"/>
      <c r="B15" s="11"/>
      <c r="C15" s="11"/>
      <c r="D15" s="11"/>
      <c r="E15" s="11"/>
      <c r="F15" s="12"/>
      <c r="G15" s="13" t="str">
        <f aca="false">IF(F15="","",IF(F15&gt;=0.99,2.33,IF(F15&gt;=0.975,1.96,IF(F15&gt;=0.95,1.65,1.28))))</f>
        <v/>
      </c>
      <c r="H15" s="13" t="str">
        <f aca="false">IF(OR(B15="",D15=""),"",G15*SQRT((D15*C15^2)+(B15^2*E15^2)))</f>
        <v/>
      </c>
      <c r="I15" s="13" t="str">
        <f aca="false">IF(OR(B15="",D15=""),"",(B15*D15)+H15)</f>
        <v/>
      </c>
    </row>
    <row r="16" customFormat="false" ht="15" hidden="false" customHeight="false" outlineLevel="0" collapsed="false">
      <c r="A16" s="10"/>
      <c r="B16" s="11"/>
      <c r="C16" s="11"/>
      <c r="D16" s="11"/>
      <c r="E16" s="11"/>
      <c r="F16" s="12"/>
      <c r="G16" s="13" t="str">
        <f aca="false">IF(F16="","",IF(F16&gt;=0.99,2.33,IF(F16&gt;=0.975,1.96,IF(F16&gt;=0.95,1.65,1.28))))</f>
        <v/>
      </c>
      <c r="H16" s="13" t="str">
        <f aca="false">IF(OR(B16="",D16=""),"",G16*SQRT((D16*C16^2)+(B16^2*E16^2)))</f>
        <v/>
      </c>
      <c r="I16" s="13" t="str">
        <f aca="false">IF(OR(B16="",D16=""),"",(B16*D16)+H16)</f>
        <v/>
      </c>
    </row>
    <row r="17" customFormat="false" ht="15" hidden="false" customHeight="false" outlineLevel="0" collapsed="false">
      <c r="A17" s="10"/>
      <c r="B17" s="11"/>
      <c r="C17" s="11"/>
      <c r="D17" s="11"/>
      <c r="E17" s="11"/>
      <c r="F17" s="12"/>
      <c r="G17" s="13" t="str">
        <f aca="false">IF(F17="","",IF(F17&gt;=0.99,2.33,IF(F17&gt;=0.975,1.96,IF(F17&gt;=0.95,1.65,1.28))))</f>
        <v/>
      </c>
      <c r="H17" s="13" t="str">
        <f aca="false">IF(OR(B17="",D17=""),"",G17*SQRT((D17*C17^2)+(B17^2*E17^2)))</f>
        <v/>
      </c>
      <c r="I17" s="13" t="str">
        <f aca="false">IF(OR(B17="",D17=""),"",(B17*D17)+H17)</f>
        <v/>
      </c>
    </row>
    <row r="18" customFormat="false" ht="15" hidden="false" customHeight="false" outlineLevel="0" collapsed="false">
      <c r="A18" s="10"/>
      <c r="B18" s="11"/>
      <c r="C18" s="11"/>
      <c r="D18" s="11"/>
      <c r="E18" s="11"/>
      <c r="F18" s="12"/>
      <c r="G18" s="13" t="str">
        <f aca="false">IF(F18="","",IF(F18&gt;=0.99,2.33,IF(F18&gt;=0.975,1.96,IF(F18&gt;=0.95,1.65,1.28))))</f>
        <v/>
      </c>
      <c r="H18" s="13" t="str">
        <f aca="false">IF(OR(B18="",D18=""),"",G18*SQRT((D18*C18^2)+(B18^2*E18^2)))</f>
        <v/>
      </c>
      <c r="I18" s="13" t="str">
        <f aca="false">IF(OR(B18="",D18=""),"",(B18*D18)+H18)</f>
        <v/>
      </c>
    </row>
    <row r="19" customFormat="false" ht="15" hidden="false" customHeight="false" outlineLevel="0" collapsed="false">
      <c r="A19" s="10"/>
      <c r="B19" s="11"/>
      <c r="C19" s="11"/>
      <c r="D19" s="11"/>
      <c r="E19" s="11"/>
      <c r="F19" s="12"/>
      <c r="G19" s="13" t="str">
        <f aca="false">IF(F19="","",IF(F19&gt;=0.99,2.33,IF(F19&gt;=0.975,1.96,IF(F19&gt;=0.95,1.65,1.28))))</f>
        <v/>
      </c>
      <c r="H19" s="13" t="str">
        <f aca="false">IF(OR(B19="",D19=""),"",G19*SQRT((D19*C19^2)+(B19^2*E19^2)))</f>
        <v/>
      </c>
      <c r="I19" s="13" t="str">
        <f aca="false">IF(OR(B19="",D19=""),"",(B19*D19)+H19)</f>
        <v/>
      </c>
    </row>
    <row r="20" customFormat="false" ht="15" hidden="false" customHeight="false" outlineLevel="0" collapsed="false">
      <c r="A20" s="10"/>
      <c r="B20" s="11"/>
      <c r="C20" s="11"/>
      <c r="D20" s="11"/>
      <c r="E20" s="11"/>
      <c r="F20" s="12"/>
      <c r="G20" s="13" t="str">
        <f aca="false">IF(F20="","",IF(F20&gt;=0.99,2.33,IF(F20&gt;=0.975,1.96,IF(F20&gt;=0.95,1.65,1.28))))</f>
        <v/>
      </c>
      <c r="H20" s="13" t="str">
        <f aca="false">IF(OR(B20="",D20=""),"",G20*SQRT((D20*C20^2)+(B20^2*E20^2)))</f>
        <v/>
      </c>
      <c r="I20" s="13" t="str">
        <f aca="false">IF(OR(B20="",D20=""),"",(B20*D20)+H20)</f>
        <v/>
      </c>
    </row>
    <row r="21" customFormat="false" ht="15" hidden="false" customHeight="false" outlineLevel="0" collapsed="false">
      <c r="A21" s="10"/>
      <c r="B21" s="11"/>
      <c r="C21" s="11"/>
      <c r="D21" s="11"/>
      <c r="E21" s="11"/>
      <c r="F21" s="12"/>
      <c r="G21" s="13" t="str">
        <f aca="false">IF(F21="","",IF(F21&gt;=0.99,2.33,IF(F21&gt;=0.975,1.96,IF(F21&gt;=0.95,1.65,1.28))))</f>
        <v/>
      </c>
      <c r="H21" s="13" t="str">
        <f aca="false">IF(OR(B21="",D21=""),"",G21*SQRT((D21*C21^2)+(B21^2*E21^2)))</f>
        <v/>
      </c>
      <c r="I21" s="13" t="str">
        <f aca="false">IF(OR(B21="",D21=""),"",(B21*D21)+H21)</f>
        <v/>
      </c>
    </row>
    <row r="22" customFormat="false" ht="15" hidden="false" customHeight="false" outlineLevel="0" collapsed="false">
      <c r="A22" s="10"/>
      <c r="B22" s="11"/>
      <c r="C22" s="11"/>
      <c r="D22" s="11"/>
      <c r="E22" s="11"/>
      <c r="F22" s="12"/>
      <c r="G22" s="13" t="str">
        <f aca="false">IF(F22="","",IF(F22&gt;=0.99,2.33,IF(F22&gt;=0.975,1.96,IF(F22&gt;=0.95,1.65,1.28))))</f>
        <v/>
      </c>
      <c r="H22" s="13" t="str">
        <f aca="false">IF(OR(B22="",D22=""),"",G22*SQRT((D22*C22^2)+(B22^2*E22^2)))</f>
        <v/>
      </c>
      <c r="I22" s="13" t="str">
        <f aca="false">IF(OR(B22="",D22=""),"",(B22*D22)+H22)</f>
        <v/>
      </c>
    </row>
    <row r="23" customFormat="false" ht="15" hidden="false" customHeight="false" outlineLevel="0" collapsed="false">
      <c r="A23" s="10"/>
      <c r="B23" s="11"/>
      <c r="C23" s="11"/>
      <c r="D23" s="11"/>
      <c r="E23" s="11"/>
      <c r="F23" s="12"/>
      <c r="G23" s="13" t="str">
        <f aca="false">IF(F23="","",IF(F23&gt;=0.99,2.33,IF(F23&gt;=0.975,1.96,IF(F23&gt;=0.95,1.65,1.28))))</f>
        <v/>
      </c>
      <c r="H23" s="13" t="str">
        <f aca="false">IF(OR(B23="",D23=""),"",G23*SQRT((D23*C23^2)+(B23^2*E23^2)))</f>
        <v/>
      </c>
      <c r="I23" s="13" t="str">
        <f aca="false">IF(OR(B23="",D23=""),"",(B23*D23)+H23)</f>
        <v/>
      </c>
    </row>
    <row r="24" customFormat="false" ht="15" hidden="false" customHeight="false" outlineLevel="0" collapsed="false">
      <c r="A24" s="10"/>
      <c r="B24" s="11"/>
      <c r="C24" s="11"/>
      <c r="D24" s="11"/>
      <c r="E24" s="11"/>
      <c r="F24" s="12"/>
      <c r="G24" s="13" t="str">
        <f aca="false">IF(F24="","",IF(F24&gt;=0.99,2.33,IF(F24&gt;=0.975,1.96,IF(F24&gt;=0.95,1.65,1.28))))</f>
        <v/>
      </c>
      <c r="H24" s="13" t="str">
        <f aca="false">IF(OR(B24="",D24=""),"",G24*SQRT((D24*C24^2)+(B24^2*E24^2)))</f>
        <v/>
      </c>
      <c r="I24" s="13" t="str">
        <f aca="false">IF(OR(B24="",D24=""),"",(B24*D24)+H24)</f>
        <v/>
      </c>
    </row>
    <row r="25" customFormat="false" ht="15" hidden="false" customHeight="false" outlineLevel="0" collapsed="false">
      <c r="A25" s="10"/>
      <c r="B25" s="11"/>
      <c r="C25" s="11"/>
      <c r="D25" s="11"/>
      <c r="E25" s="11"/>
      <c r="F25" s="12"/>
      <c r="G25" s="13" t="str">
        <f aca="false">IF(F25="","",IF(F25&gt;=0.99,2.33,IF(F25&gt;=0.975,1.96,IF(F25&gt;=0.95,1.65,1.28))))</f>
        <v/>
      </c>
      <c r="H25" s="13" t="str">
        <f aca="false">IF(OR(B25="",D25=""),"",G25*SQRT((D25*C25^2)+(B25^2*E25^2)))</f>
        <v/>
      </c>
      <c r="I25" s="13" t="str">
        <f aca="false">IF(OR(B25="",D25=""),"",(B25*D25)+H25)</f>
        <v/>
      </c>
    </row>
    <row r="26" customFormat="false" ht="15" hidden="false" customHeight="false" outlineLevel="0" collapsed="false">
      <c r="A26" s="10"/>
      <c r="B26" s="11"/>
      <c r="C26" s="11"/>
      <c r="D26" s="11"/>
      <c r="E26" s="11"/>
      <c r="F26" s="12"/>
      <c r="G26" s="13" t="str">
        <f aca="false">IF(F26="","",IF(F26&gt;=0.99,2.33,IF(F26&gt;=0.975,1.96,IF(F26&gt;=0.95,1.65,1.28))))</f>
        <v/>
      </c>
      <c r="H26" s="13" t="str">
        <f aca="false">IF(OR(B26="",D26=""),"",G26*SQRT((D26*C26^2)+(B26^2*E26^2)))</f>
        <v/>
      </c>
      <c r="I26" s="13" t="str">
        <f aca="false">IF(OR(B26="",D26=""),"",(B26*D26)+H26)</f>
        <v/>
      </c>
    </row>
    <row r="27" customFormat="false" ht="15" hidden="false" customHeight="false" outlineLevel="0" collapsed="false">
      <c r="A27" s="10"/>
      <c r="B27" s="11"/>
      <c r="C27" s="11"/>
      <c r="D27" s="11"/>
      <c r="E27" s="11"/>
      <c r="F27" s="12"/>
      <c r="G27" s="13" t="str">
        <f aca="false">IF(F27="","",IF(F27&gt;=0.99,2.33,IF(F27&gt;=0.975,1.96,IF(F27&gt;=0.95,1.65,1.28))))</f>
        <v/>
      </c>
      <c r="H27" s="13" t="str">
        <f aca="false">IF(OR(B27="",D27=""),"",G27*SQRT((D27*C27^2)+(B27^2*E27^2)))</f>
        <v/>
      </c>
      <c r="I27" s="13" t="str">
        <f aca="false">IF(OR(B27="",D27=""),"",(B27*D27)+H27)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2026-08-01T16:02:20Z</dcterms:created>
  <dc:creator>openpyxl</dc:creator>
  <dc:description/>
  <dc:language>en-US</dc:language>
  <cp:lastModifiedBy/>
  <dcterms:modified xsi:type="dcterms:W3CDTF">2026-08-01T16:02:20Z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